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400" tabRatio="915" firstSheet="4" activeTab="2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<sst xmlns="http://schemas.openxmlformats.org/spreadsheetml/2006/main" count="479" uniqueCount="422">
  <si>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</si>
  <si>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</si>
  <si>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</si>
  <si>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</si>
  <si>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</si>
  <si>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</si>
  <si>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</si>
  <si>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</si>
  <si>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</si>
  <si>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</si>
  <si>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</si>
  <si>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</si>
  <si>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</si>
  <si>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</si>
  <si>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</si>
  <si>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</si>
  <si>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</si>
  <si>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</si>
  <si>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</si>
  <si>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</si>
  <si>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</si>
  <si>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</si>
  <si>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</si>
  <si>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</si>
  <si>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</si>
  <si>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</si>
  <si>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</si>
  <si>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</si>
  <si>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</si>
  <si>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</si>
  <si>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</si>
  <si>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</si>
  <si>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</si>
  <si>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</si>
  <si>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</si>
  <si>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</si>
  <si>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</si>
  <si>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</si>
  <si>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</si>
  <si>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</si>
  <si>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</si>
  <si>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</si>
  <si>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</si>
  <si>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</si>
  <si>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</si>
  <si>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</si>
  <si>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</si>
  <si>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</si>
  <si>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</si>
  <si>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</si>
  <si>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</si>
  <si>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</si>
  <si>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</si>
  <si>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</si>
  <si>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</si>
  <si>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</si>
  <si>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</si>
  <si>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</si>
  <si>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</si>
  <si>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</si>
  <si>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</si>
  <si>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</si>
  <si>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</si>
  <si>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</si>
  <si>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</si>
  <si>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</si>
  <si>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</si>
  <si>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</si>
  <si>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</si>
  <si>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</si>
  <si>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</si>
  <si>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</si>
  <si>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</si>
  <si>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</si>
  <si>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</si>
  <si>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</si>
  <si>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</si>
  <si>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</si>
  <si>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</si>
  <si>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</si>
  <si>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</si>
  <si>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</si>
  <si>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</si>
  <si>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</si>
  <si>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</si>
  <si>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</si>
  <si>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</si>
  <si>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</si>
  <si>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</si>
  <si>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</si>
  <si>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</si>
  <si>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</si>
  <si>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</si>
  <si>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</si>
  <si>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</si>
  <si>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</si>
  <si>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</si>
  <si>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</si>
  <si>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</si>
  <si>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</si>
  <si>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</si>
  <si>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</si>
  <si>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</si>
  <si>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</si>
  <si>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</si>
  <si>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</si>
  <si>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</si>
  <si>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</si>
  <si>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</si>
  <si>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</si>
  <si>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</si>
  <si>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</si>
  <si>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</si>
  <si>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</si>
  <si>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</si>
  <si>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</si>
  <si>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</si>
  <si>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</si>
  <si>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</si>
  <si>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</si>
  <si>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</si>
  <si>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</si>
  <si>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</si>
  <si>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</si>
  <si>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</si>
  <si>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</si>
  <si>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</si>
  <si>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</si>
  <si>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</si>
  <si>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</si>
  <si>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</si>
  <si>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</si>
  <si>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</si>
  <si>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</si>
  <si>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</si>
  <si>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</si>
  <si>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</si>
  <si>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</si>
  <si>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</si>
  <si>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</si>
  <si>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</si>
  <si>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</si>
  <si>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</si>
  <si>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</si>
  <si>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</si>
  <si>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</si>
  <si>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</si>
  <si>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</si>
  <si>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</si>
  <si>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</si>
  <si>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</si>
  <si>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</si>
  <si>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</si>
  <si>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</si>
  <si>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</si>
  <si>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</si>
  <si>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</si>
  <si>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</si>
  <si>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</si>
  <si>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</si>
  <si>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</si>
  <si>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</si>
  <si>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</si>
  <si>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</si>
  <si>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</si>
  <si>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</si>
  <si>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</si>
  <si>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</si>
  <si>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</si>
  <si>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</si>
  <si>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</si>
  <si>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</si>
  <si>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</si>
  <si>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</si>
  <si>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</si>
  <si>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</si>
  <si>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</si>
  <si>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</si>
  <si>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</si>
  <si>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</si>
  <si>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</si>
  <si>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</si>
  <si>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</si>
  <si>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</si>
  <si>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</si>
  <si>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</si>
  <si>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</si>
  <si>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</si>
  <si>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</si>
  <si>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</si>
  <si>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</si>
  <si>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</si>
  <si>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</si>
  <si>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</si>
  <si>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</si>
  <si>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</si>
  <si>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</si>
  <si>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</si>
  <si>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</si>
  <si>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</si>
  <si>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</si>
  <si>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</si>
  <si>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</si>
  <si>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</si>
  <si>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</si>
  <si>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</si>
  <si>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</si>
  <si>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</si>
  <si>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</si>
  <si>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</si>
  <si>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</si>
  <si>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</si>
  <si>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</si>
  <si>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</si>
  <si>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</si>
  <si>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</si>
  <si>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</si>
  <si>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</si>
  <si>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</si>
  <si>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</si>
  <si>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</si>
  <si>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</si>
  <si>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</si>
  <si>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</si>
  <si>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</si>
  <si>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</si>
  <si>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</si>
  <si>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</si>
  <si>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</si>
  <si>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</si>
  <si>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</si>
  <si>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</si>
  <si>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</si>
  <si>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</si>
  <si>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</si>
  <si>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</si>
  <si>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</si>
  <si>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</si>
  <si>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</si>
  <si>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</si>
  <si>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</si>
  <si>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</si>
  <si>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</si>
  <si>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</si>
  <si>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</si>
  <si>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</si>
  <si>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</si>
  <si>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</si>
  <si>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</si>
  <si>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</si>
  <si>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</si>
  <si>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</si>
  <si>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</si>
  <si>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</si>
  <si>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</si>
  <si>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</si>
  <si>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</si>
  <si>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</si>
  <si>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</si>
  <si>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</si>
  <si>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</si>
  <si>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</si>
  <si>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</si>
  <si>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</si>
  <si>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</si>
  <si>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</si>
  <si>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</si>
  <si>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</si>
  <si>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</si>
  <si>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</si>
  <si>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</si>
  <si>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</si>
  <si>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</si>
  <si>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</si>
  <si>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</si>
  <si>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</si>
  <si>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</si>
  <si>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</si>
  <si>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</si>
  <si>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</si>
  <si>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</si>
  <si>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</si>
  <si>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</si>
  <si>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</si>
  <si>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</si>
  <si>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</si>
  <si>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</si>
  <si>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</si>
  <si>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</si>
  <si>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</si>
  <si>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</si>
  <si>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</si>
  <si>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</si>
  <si>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</si>
  <si>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</si>
  <si>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</si>
  <si>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</si>
  <si>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</si>
  <si>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</si>
  <si>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</si>
  <si>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</si>
  <si>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</si>
  <si>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</si>
  <si>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</si>
  <si>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</si>
  <si>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</si>
  <si>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</si>
  <si>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</si>
  <si>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</si>
  <si>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</si>
  <si>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</si>
  <si>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</si>
  <si>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</si>
  <si>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</si>
  <si>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</si>
  <si>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</si>
  <si>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</si>
  <si>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</si>
  <si>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</si>
  <si>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</si>
  <si>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</si>
  <si>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</si>
  <si>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</si>
  <si>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</si>
  <si>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</si>
  <si>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</si>
  <si>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</si>
  <si>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</si>
  <si>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</si>
  <si>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</si>
  <si>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</si>
  <si>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</si>
  <si>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</si>
  <si>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</si>
  <si>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</si>
  <si>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</si>
  <si>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</si>
  <si>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</si>
  <si>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</si>
  <si>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</si>
  <si>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</si>
  <si>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</si>
  <si>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</si>
  <si>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</si>
  <si>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</si>
  <si>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</si>
  <si>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</si>
  <si>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</si>
  <si>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</si>
  <si>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</si>
  <si>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</si>
  <si>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</si>
  <si>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</si>
  <si>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</si>
  <si>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</si>
  <si>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</si>
  <si>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</si>
  <si>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</si>
  <si>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</si>
  <si>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</si>
  <si>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</si>
  <si>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</si>
  <si>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</si>
  <si>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</si>
  <si>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</si>
  <si>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</si>
  <si>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</si>
  <si>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</si>
  <si>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</si>
  <si>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</si>
  <si>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</si>
  <si>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</si>
  <si>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</si>
  <si>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</si>
  <si>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</si>
  <si>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</si>
  <si>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</si>
  <si>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</si>
  <si>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</si>
  <si>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</si>
  <si>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</si>
  <si>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</si>
  <si>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</si>
  <si>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</si>
  <si>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</si>
  <si>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</si>
  <si>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</si>
  <si>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</si>
  <si>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</si>
  <si>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</si>
  <si>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</si>
  <si>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</si>
  <si>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</si>
  <si>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</si>
  <si>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</si>
  <si>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</si>
  <si>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</si>
  <si>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</si>
  <si>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</si>
  <si>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</si>
  <si>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</si>
  <si>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</si>
  <si>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</si>
  <si>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</si>
  <si>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</si>
  <si>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</si>
  <si>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</si>
  <si>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</si>
  <si>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</si>
  <si>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</si>
  <si>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</si>
  <si>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</si>
  <si>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</si>
  <si>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</si>
  <si>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</si>
  <si>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</si>
  <si>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</si>
  <si>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Муниципальное бюджетное общеобразовательное учреждение средняя общеобразовательная школа с. Тимирязево   </t>
  </si>
  <si>
    <t xml:space="preserve"> 442067, Пензенская область, Башмаковский район, с. Тимирязево, улица Первомайская,16    </t>
  </si>
  <si>
    <t>директор</t>
  </si>
  <si>
    <t>Рязанцева С.Н.</t>
  </si>
  <si>
    <t>8-841-43-5-81-15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</si>
</sst>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\(00\)"/>
    <numFmt numFmtId="175" formatCode="00"/>
    <numFmt numFmtId="176" formatCode="#,##0.0"/>
    <numFmt numFmtId="177" formatCode="0000000"/>
    <numFmt numFmtId="178" formatCode="[$-F800]dddd\,\ mmmm\ dd\,\ yyyy"/>
    <numFmt numFmtId="179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Segoe U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4" fontId="23" fillId="0" borderId="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5" fontId="23" fillId="0" borderId="10" xfId="0" applyNumberFormat="1" applyFont="1" applyBorder="1" applyAlignment="1">
      <alignment horizontal="center" vertical="top" wrapText="1"/>
    </xf>
    <xf numFmtId="17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6" fontId="25" fillId="9" borderId="11" xfId="0" applyNumberFormat="1" applyFont="1" applyFill="1" applyBorder="1" applyAlignment="1" applyProtection="1">
      <alignment horizontal="right"/>
      <protection locked="0"/>
    </xf>
    <xf numFmtId="176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9" borderId="14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0" fillId="9" borderId="18" xfId="0" applyFont="1" applyFill="1" applyBorder="1" applyAlignment="1" applyProtection="1">
      <alignment vertical="center" wrapText="1"/>
      <protection locked="0"/>
    </xf>
    <xf numFmtId="0" fontId="30" fillId="9" borderId="19" xfId="0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3" xfId="0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9" borderId="23" xfId="0" applyFont="1" applyFill="1" applyBorder="1" applyAlignment="1" applyProtection="1">
      <alignment/>
      <protection locked="0"/>
    </xf>
    <xf numFmtId="178" fontId="4" fillId="9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9">
      <selection activeCell="AQ38" sqref="AQ38:CF38"/>
    </sheetView>
  </sheetViews>
  <sheetFormatPr defaultColWidth="9.00390625" defaultRowHeight="12.75"/>
  <cols>
    <col min="1" max="84" width="1.75390625" style="43" customWidth="1"/>
    <col min="85" max="85" width="1.75390625" style="43" hidden="1" customWidth="1"/>
    <col min="86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16" t="s">
        <v>143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99" t="s">
        <v>144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19" t="s">
        <v>385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1"/>
    </row>
    <row r="17" ht="15" customHeight="1"/>
    <row r="18" spans="8:76" ht="15" customHeight="1" hidden="1" thickBot="1">
      <c r="H18" s="99" t="s">
        <v>145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1"/>
    </row>
    <row r="19" ht="15" customHeight="1" thickBot="1"/>
    <row r="20" spans="11:73" ht="34.5" customHeight="1">
      <c r="K20" s="122" t="s">
        <v>193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4"/>
    </row>
    <row r="21" spans="11:73" ht="15" customHeight="1" thickBot="1">
      <c r="K21" s="125" t="s">
        <v>153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>
        <v>2021</v>
      </c>
      <c r="AP21" s="127"/>
      <c r="AQ21" s="127"/>
      <c r="AR21" s="128" t="s">
        <v>154</v>
      </c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</row>
    <row r="22" ht="15" customHeight="1" thickBot="1"/>
    <row r="23" spans="1:84" ht="15" thickBot="1">
      <c r="A23" s="106" t="s">
        <v>146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99" t="s">
        <v>147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1"/>
      <c r="BQ23" s="109" t="s">
        <v>152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48"/>
      <c r="CE23" s="48"/>
      <c r="CF23" s="49"/>
    </row>
    <row r="24" spans="1:84" ht="54.75" customHeight="1">
      <c r="A24" s="83" t="s">
        <v>386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5"/>
      <c r="AY24" s="86" t="s">
        <v>308</v>
      </c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8"/>
      <c r="BO24" s="94" t="s">
        <v>401</v>
      </c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51"/>
    </row>
    <row r="25" spans="1:84" ht="30" customHeight="1">
      <c r="A25" s="146" t="s">
        <v>369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  <c r="AY25" s="137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9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51"/>
    </row>
    <row r="26" spans="1:84" ht="24.75" customHeight="1" thickBo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6"/>
      <c r="AY26" s="140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2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51"/>
    </row>
    <row r="27" spans="1:84" ht="15.75" thickBo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03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5"/>
      <c r="BP27" s="50"/>
      <c r="BQ27" s="50"/>
      <c r="BR27" s="50"/>
      <c r="BS27" s="99" t="s">
        <v>309</v>
      </c>
      <c r="BT27" s="100"/>
      <c r="BU27" s="100"/>
      <c r="BV27" s="100"/>
      <c r="BW27" s="100"/>
      <c r="BX27" s="100"/>
      <c r="BY27" s="100"/>
      <c r="BZ27" s="100"/>
      <c r="CA27" s="10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30" t="s">
        <v>148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 t="s">
        <v>417</v>
      </c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3"/>
    </row>
    <row r="30" spans="1:84" ht="30" customHeight="1" thickBot="1">
      <c r="A30" s="112" t="s">
        <v>149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4" t="s">
        <v>418</v>
      </c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ht="13.5" customHeight="1" thickBot="1">
      <c r="A31" s="92" t="s">
        <v>150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9" t="s">
        <v>91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1"/>
    </row>
    <row r="32" spans="1:84" ht="12.75" customHeight="1">
      <c r="A32" s="86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102" t="s">
        <v>151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102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102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</row>
    <row r="33" spans="1:84" ht="12.75">
      <c r="A33" s="86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102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102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102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8"/>
    </row>
    <row r="34" spans="1:84" ht="12.75">
      <c r="A34" s="86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102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102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102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8"/>
    </row>
    <row r="35" spans="1:84" ht="12.75">
      <c r="A35" s="8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102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102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102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8"/>
    </row>
    <row r="36" spans="1:84" ht="12.75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103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3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3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5"/>
    </row>
    <row r="37" spans="1:84" ht="13.5" thickBot="1">
      <c r="A37" s="89">
        <v>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89">
        <v>2</v>
      </c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89">
        <v>3</v>
      </c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1"/>
      <c r="BL37" s="89">
        <v>4</v>
      </c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1"/>
    </row>
    <row r="38" spans="1:85" ht="13.5" thickBot="1">
      <c r="A38" s="77">
        <v>609564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80">
        <v>14818655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2"/>
      <c r="AQ38" s="80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2"/>
      <c r="CG38" s="76"/>
    </row>
  </sheetData>
  <sheetProtection password="DA49" sheet="1" objects="1" scenarios="1" selectLockedCells="1"/>
  <mergeCells count="38"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A38:U38"/>
    <mergeCell ref="V38:AP38"/>
    <mergeCell ref="AQ38:BK38"/>
    <mergeCell ref="BL38:CF38"/>
    <mergeCell ref="A24:AX24"/>
    <mergeCell ref="AY24:BM24"/>
    <mergeCell ref="A37:U37"/>
    <mergeCell ref="V37:AP37"/>
    <mergeCell ref="AQ37:BK37"/>
    <mergeCell ref="BL37:CF37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32" sqref="P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2" sqref="P22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ht="12.75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7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7.75390625" style="10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2" sqref="P22: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382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7" sqref="P27:R29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168</v>
      </c>
      <c r="Q21" s="4"/>
      <c r="R21" s="4">
        <v>10686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168</v>
      </c>
      <c r="Q22" s="4"/>
      <c r="R22" s="4">
        <v>4621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5284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781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168</v>
      </c>
      <c r="Q26" s="4"/>
      <c r="R26" s="4">
        <v>10686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4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157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635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1" sqref="Q21:R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243</v>
      </c>
      <c r="Q18" s="174" t="s">
        <v>105</v>
      </c>
      <c r="R18" s="175"/>
    </row>
    <row r="19" spans="1:18" ht="1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379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25019.5</v>
      </c>
      <c r="Q21" s="42">
        <f>Q22</f>
        <v>24186.699999999997</v>
      </c>
      <c r="R21" s="42">
        <f>R22+R27</f>
        <v>832.8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24690.9</v>
      </c>
      <c r="Q22" s="42">
        <f>Q23+Q24+Q25</f>
        <v>24186.699999999997</v>
      </c>
      <c r="R22" s="42">
        <f>R23+R24+R25</f>
        <v>504.2</v>
      </c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1169.2</v>
      </c>
      <c r="Q23" s="42">
        <f>P23-R23</f>
        <v>841</v>
      </c>
      <c r="R23" s="42">
        <v>328.2</v>
      </c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16452.8</v>
      </c>
      <c r="Q24" s="42">
        <f>P24-R24</f>
        <v>16351.3</v>
      </c>
      <c r="R24" s="42">
        <v>101.5</v>
      </c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7068.9</v>
      </c>
      <c r="Q25" s="42">
        <f>P25-R25</f>
        <v>6994.4</v>
      </c>
      <c r="R25" s="42">
        <f>42.7+31.8</f>
        <v>74.5</v>
      </c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328.6</v>
      </c>
      <c r="Q27" s="42"/>
      <c r="R27" s="42">
        <v>328.6</v>
      </c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9.9</v>
      </c>
    </row>
    <row r="31" spans="1:16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0.9</v>
      </c>
    </row>
    <row r="32" spans="1:16" ht="49.5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R35" activeCellId="1" sqref="R21 R35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122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248</v>
      </c>
      <c r="R19" s="11" t="s">
        <v>249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P22+P26+P34</f>
        <v>22165.399999999998</v>
      </c>
      <c r="Q21" s="38">
        <f>Q22+Q26+Q34</f>
        <v>22165.399999999998</v>
      </c>
      <c r="R21" s="38">
        <f>R22+R26+R34</f>
        <v>10035.1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P23+P25</f>
        <v>9472.3</v>
      </c>
      <c r="Q22" s="38">
        <f>Q23+Q25</f>
        <v>9472.3</v>
      </c>
      <c r="R22" s="38">
        <f>R23+R25</f>
        <v>8606.7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7276.7</v>
      </c>
      <c r="Q23" s="38">
        <v>7276.7</v>
      </c>
      <c r="R23" s="38">
        <v>6611.8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2195.6</v>
      </c>
      <c r="Q25" s="38">
        <v>2195.6</v>
      </c>
      <c r="R25" s="38">
        <v>1994.9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P27+P29+P31+P32</f>
        <v>12507.5</v>
      </c>
      <c r="Q26" s="38">
        <f>Q27+Q29+Q31+Q32</f>
        <v>12507.5</v>
      </c>
      <c r="R26" s="38">
        <f>R27+R29+R31+R32</f>
        <v>1250.3000000000002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64.9</v>
      </c>
      <c r="Q27" s="38">
        <v>64.9</v>
      </c>
      <c r="R27" s="38">
        <v>64.9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1385.1</v>
      </c>
      <c r="Q29" s="38">
        <v>1385.1</v>
      </c>
      <c r="R29" s="38">
        <v>1025.4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9928.6</v>
      </c>
      <c r="Q31" s="38">
        <v>9928.6</v>
      </c>
      <c r="R31" s="38">
        <v>58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1128.9</v>
      </c>
      <c r="Q32" s="38">
        <v>1128.9</v>
      </c>
      <c r="R32" s="38">
        <v>102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185.6</v>
      </c>
      <c r="Q34" s="38">
        <v>185.6</v>
      </c>
      <c r="R34" s="38">
        <v>178.1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P36+P39</f>
        <v>2863.1</v>
      </c>
      <c r="Q35" s="38">
        <f>Q36+Q39</f>
        <v>2525.5</v>
      </c>
      <c r="R35" s="38">
        <f>R36+R39</f>
        <v>770.1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1082.6</v>
      </c>
      <c r="Q36" s="38">
        <v>1082.6</v>
      </c>
      <c r="R36" s="38">
        <v>388.6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f>337.6+1442.9</f>
        <v>1780.5</v>
      </c>
      <c r="Q39" s="38">
        <v>1442.9</v>
      </c>
      <c r="R39" s="38">
        <v>381.5</v>
      </c>
    </row>
    <row r="40" spans="1:16" ht="34.5" customHeight="1">
      <c r="A40" s="23" t="s">
        <v>303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X21" activeCellId="1" sqref="U21 X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125</v>
      </c>
      <c r="Q17" s="152"/>
      <c r="R17" s="152" t="s">
        <v>126</v>
      </c>
      <c r="S17" s="152"/>
      <c r="T17" s="152"/>
      <c r="U17" s="152" t="s">
        <v>127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393</v>
      </c>
      <c r="Q18" s="152" t="s">
        <v>392</v>
      </c>
      <c r="R18" s="152" t="s">
        <v>139</v>
      </c>
      <c r="S18" s="152"/>
      <c r="T18" s="152" t="s">
        <v>304</v>
      </c>
      <c r="U18" s="152" t="s">
        <v>138</v>
      </c>
      <c r="V18" s="152"/>
      <c r="W18" s="152"/>
      <c r="X18" s="152" t="s">
        <v>128</v>
      </c>
      <c r="Y18" s="152"/>
      <c r="Z18" s="152"/>
    </row>
    <row r="19" spans="1:26" ht="54.7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129</v>
      </c>
      <c r="S19" s="11" t="s">
        <v>391</v>
      </c>
      <c r="T19" s="152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P22+P24+P28</f>
        <v>17.5</v>
      </c>
      <c r="Q21" s="38">
        <f aca="true" t="shared" si="0" ref="Q21:Z21">Q22+Q24+Q28</f>
        <v>1</v>
      </c>
      <c r="R21" s="38">
        <f t="shared" si="0"/>
        <v>7011.799999999999</v>
      </c>
      <c r="S21" s="38">
        <f t="shared" si="0"/>
        <v>15</v>
      </c>
      <c r="T21" s="38">
        <f t="shared" si="0"/>
        <v>279.90000000000003</v>
      </c>
      <c r="U21" s="38">
        <f t="shared" si="0"/>
        <v>7011.799999999999</v>
      </c>
      <c r="V21" s="38">
        <f t="shared" si="0"/>
        <v>0</v>
      </c>
      <c r="W21" s="38">
        <f t="shared" si="0"/>
        <v>0</v>
      </c>
      <c r="X21" s="38">
        <f t="shared" si="0"/>
        <v>279.90000000000003</v>
      </c>
      <c r="Y21" s="38">
        <f t="shared" si="0"/>
        <v>0</v>
      </c>
      <c r="Z21" s="38">
        <f t="shared" si="0"/>
        <v>0</v>
      </c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804.6</v>
      </c>
      <c r="S22" s="38"/>
      <c r="T22" s="38"/>
      <c r="U22" s="38">
        <v>804.6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804.6</v>
      </c>
      <c r="S23" s="38"/>
      <c r="T23" s="38"/>
      <c r="U23" s="38">
        <v>804.6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11.8</v>
      </c>
      <c r="Q24" s="38">
        <v>0.9</v>
      </c>
      <c r="R24" s="38">
        <f>4849.9+423.9</f>
        <v>5273.799999999999</v>
      </c>
      <c r="S24" s="38"/>
      <c r="T24" s="38">
        <v>264.3</v>
      </c>
      <c r="U24" s="38">
        <f>4849.9+423.9</f>
        <v>5273.799999999999</v>
      </c>
      <c r="V24" s="38"/>
      <c r="W24" s="38"/>
      <c r="X24" s="38">
        <v>264.3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11.8</v>
      </c>
      <c r="Q25" s="38">
        <v>0.8</v>
      </c>
      <c r="R25" s="38">
        <f>4849.9+423.9</f>
        <v>5273.799999999999</v>
      </c>
      <c r="S25" s="38"/>
      <c r="T25" s="38">
        <f>264.3-5.8</f>
        <v>258.5</v>
      </c>
      <c r="U25" s="38">
        <f>4849.9+423.9</f>
        <v>5273.799999999999</v>
      </c>
      <c r="V25" s="38"/>
      <c r="W25" s="38"/>
      <c r="X25" s="38">
        <f>264.3-5.8</f>
        <v>258.5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>
        <v>0.1</v>
      </c>
      <c r="R26" s="38"/>
      <c r="S26" s="38"/>
      <c r="T26" s="38">
        <v>5.8</v>
      </c>
      <c r="U26" s="38"/>
      <c r="V26" s="38"/>
      <c r="W26" s="38"/>
      <c r="X26" s="38">
        <v>5.8</v>
      </c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4.7</v>
      </c>
      <c r="Q28" s="38">
        <v>0.1</v>
      </c>
      <c r="R28" s="38">
        <f>848.5+84.9</f>
        <v>933.4</v>
      </c>
      <c r="S28" s="38">
        <v>15</v>
      </c>
      <c r="T28" s="38">
        <v>15.6</v>
      </c>
      <c r="U28" s="38">
        <f>848.5+84.9</f>
        <v>933.4</v>
      </c>
      <c r="V28" s="38"/>
      <c r="W28" s="38"/>
      <c r="X28" s="38">
        <v>15.6</v>
      </c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Q18:Q19"/>
    <mergeCell ref="R18:S18"/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5" sqref="Q25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116</v>
      </c>
      <c r="Q21" s="38">
        <v>111.3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38</v>
      </c>
      <c r="Q22" s="38">
        <v>34.3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69</v>
      </c>
      <c r="Q23" s="38">
        <v>64.7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9</v>
      </c>
      <c r="Q24" s="38">
        <v>12.3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AJ21" sqref="AJ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49" t="s">
        <v>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</row>
    <row r="16" spans="1:37" ht="19.5" customHeight="1">
      <c r="A16" s="150" t="s">
        <v>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:37" ht="12.75">
      <c r="A17" s="151" t="s">
        <v>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</row>
    <row r="18" spans="1:37" ht="15" customHeight="1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52" t="s">
        <v>257</v>
      </c>
      <c r="Q18" s="152" t="s">
        <v>258</v>
      </c>
      <c r="R18" s="152" t="s">
        <v>256</v>
      </c>
      <c r="S18" s="153" t="s">
        <v>259</v>
      </c>
      <c r="T18" s="152" t="s">
        <v>260</v>
      </c>
      <c r="U18" s="152" t="s">
        <v>261</v>
      </c>
      <c r="V18" s="152" t="s">
        <v>262</v>
      </c>
      <c r="W18" s="152" t="s">
        <v>253</v>
      </c>
      <c r="X18" s="152" t="s">
        <v>263</v>
      </c>
      <c r="Y18" s="152" t="s">
        <v>254</v>
      </c>
      <c r="Z18" s="152" t="s">
        <v>255</v>
      </c>
      <c r="AA18" s="152" t="s">
        <v>264</v>
      </c>
      <c r="AB18" s="152" t="s">
        <v>368</v>
      </c>
      <c r="AC18" s="152" t="s">
        <v>62</v>
      </c>
      <c r="AD18" s="154" t="s">
        <v>402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52"/>
      <c r="S19" s="153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1</v>
      </c>
      <c r="T21" s="4">
        <v>1</v>
      </c>
      <c r="U21" s="4">
        <v>0</v>
      </c>
      <c r="V21" s="4">
        <v>2</v>
      </c>
      <c r="W21" s="4">
        <v>2</v>
      </c>
      <c r="X21" s="4">
        <v>2</v>
      </c>
      <c r="Y21" s="4">
        <v>2</v>
      </c>
      <c r="Z21" s="4">
        <v>0</v>
      </c>
      <c r="AA21" s="4">
        <v>2</v>
      </c>
      <c r="AB21" s="4">
        <v>0</v>
      </c>
      <c r="AC21" s="4">
        <v>2</v>
      </c>
      <c r="AD21" s="4"/>
      <c r="AE21" s="4"/>
      <c r="AF21" s="4"/>
      <c r="AG21" s="4"/>
      <c r="AH21" s="4">
        <v>2</v>
      </c>
      <c r="AI21" s="4"/>
      <c r="AJ21" s="4"/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34</v>
      </c>
    </row>
    <row r="25" spans="1:29" ht="30" customHeight="1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AD18:AK18"/>
    <mergeCell ref="T18:T19"/>
    <mergeCell ref="AB18:AB19"/>
    <mergeCell ref="V18:V19"/>
    <mergeCell ref="R18:R19"/>
    <mergeCell ref="U18:U19"/>
    <mergeCell ref="A15:AK15"/>
    <mergeCell ref="A16:AK16"/>
    <mergeCell ref="A17:AK17"/>
    <mergeCell ref="Z18:Z19"/>
    <mergeCell ref="AA18:AA19"/>
    <mergeCell ref="W18:W19"/>
    <mergeCell ref="S18:S19"/>
    <mergeCell ref="X18:X19"/>
    <mergeCell ref="AC18:AC19"/>
    <mergeCell ref="Y18:Y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1" sqref="P3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375.7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8</v>
      </c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375.7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269.4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269.4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41.4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20.1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64.9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52.6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tabSelected="1" zoomScalePageLayoutView="0" workbookViewId="0" topLeftCell="A17">
      <selection activeCell="P24" sqref="P24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49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375.7</v>
      </c>
    </row>
    <row r="22" spans="1:16" ht="25.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375.7</v>
      </c>
    </row>
    <row r="24" spans="1:16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63.75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419</v>
      </c>
      <c r="P30" s="181"/>
      <c r="Q30" s="181"/>
      <c r="R30" s="71"/>
      <c r="S30" s="181" t="s">
        <v>420</v>
      </c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421</v>
      </c>
      <c r="P33" s="181"/>
      <c r="Q33" s="181"/>
      <c r="S33" s="181"/>
      <c r="T33" s="181"/>
      <c r="U33" s="181"/>
      <c r="W33" s="182">
        <v>44645</v>
      </c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Q21" sqref="Q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2.7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2.7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52" t="s">
        <v>338</v>
      </c>
      <c r="Q18" s="152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1977</v>
      </c>
      <c r="Q21" s="75">
        <v>2021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1978</v>
      </c>
      <c r="Q22" s="75">
        <v>2016</v>
      </c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8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372</v>
      </c>
      <c r="Q18" s="164"/>
    </row>
    <row r="19" spans="1:18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81</v>
      </c>
      <c r="Q19" s="11" t="s">
        <v>371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23</v>
      </c>
    </row>
    <row r="44" spans="1:16" ht="25.5">
      <c r="A44" s="30" t="s">
        <v>29</v>
      </c>
      <c r="O44" s="24">
        <v>24</v>
      </c>
      <c r="P44" s="6">
        <v>7</v>
      </c>
    </row>
    <row r="45" spans="1:16" ht="15.75">
      <c r="A45" s="30" t="s">
        <v>30</v>
      </c>
      <c r="O45" s="24">
        <v>25</v>
      </c>
      <c r="P45" s="25">
        <v>13</v>
      </c>
    </row>
    <row r="46" spans="1:16" ht="25.5">
      <c r="A46" s="30" t="s">
        <v>317</v>
      </c>
      <c r="O46" s="24">
        <v>26</v>
      </c>
      <c r="P46" s="6">
        <v>12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:P23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</v>
      </c>
      <c r="Q21" s="4">
        <v>1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21</v>
      </c>
      <c r="Q22" s="4">
        <v>21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4</v>
      </c>
      <c r="Q23" s="4">
        <v>4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26</v>
      </c>
      <c r="Q24" s="4">
        <v>26</v>
      </c>
    </row>
    <row r="25" spans="1:16" ht="49.5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33</v>
      </c>
    </row>
    <row r="27" spans="1:16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6" sqref="P26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291</v>
      </c>
      <c r="Q18" s="152" t="s">
        <v>292</v>
      </c>
      <c r="R18" s="152" t="s">
        <v>293</v>
      </c>
      <c r="S18" s="152"/>
      <c r="T18" s="152"/>
    </row>
    <row r="19" spans="1:20" ht="34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37</v>
      </c>
      <c r="Q21" s="4">
        <v>37</v>
      </c>
      <c r="R21" s="4"/>
      <c r="S21" s="4">
        <v>21</v>
      </c>
      <c r="T21" s="4">
        <v>16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67</v>
      </c>
      <c r="Q22" s="4">
        <v>13</v>
      </c>
      <c r="R22" s="4"/>
      <c r="S22" s="4"/>
      <c r="T22" s="4">
        <v>67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9</v>
      </c>
      <c r="Q23" s="4">
        <v>1</v>
      </c>
      <c r="R23" s="4"/>
      <c r="S23" s="4"/>
      <c r="T23" s="4">
        <v>9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113</v>
      </c>
      <c r="Q24" s="4">
        <v>51</v>
      </c>
      <c r="R24" s="4"/>
      <c r="S24" s="4">
        <v>21</v>
      </c>
      <c r="T24" s="4">
        <v>92</v>
      </c>
    </row>
    <row r="25" spans="1:16" ht="45" customHeight="1">
      <c r="A25" s="23" t="s">
        <v>387</v>
      </c>
      <c r="O25" s="24">
        <v>5</v>
      </c>
      <c r="P25" s="6">
        <v>76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T30" sqref="T30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2968</v>
      </c>
      <c r="Q21" s="4"/>
      <c r="R21" s="4"/>
      <c r="S21" s="4">
        <v>2968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1726</v>
      </c>
      <c r="Q22" s="4"/>
      <c r="R22" s="4"/>
      <c r="S22" s="4">
        <v>1726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336</v>
      </c>
      <c r="Q23" s="4"/>
      <c r="R23" s="4"/>
      <c r="S23" s="4">
        <v>336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165</v>
      </c>
      <c r="Q24" s="4"/>
      <c r="R24" s="4"/>
      <c r="S24" s="4">
        <v>165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28</v>
      </c>
      <c r="Q25" s="4"/>
      <c r="R25" s="4"/>
      <c r="S25" s="4">
        <v>28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1077</v>
      </c>
      <c r="Q26" s="4"/>
      <c r="R26" s="4"/>
      <c r="S26" s="4">
        <v>1077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30272</v>
      </c>
      <c r="Q28" s="4"/>
      <c r="R28" s="4"/>
      <c r="S28" s="4">
        <v>30272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11000</v>
      </c>
      <c r="Q29" s="4"/>
      <c r="R29" s="4"/>
      <c r="S29" s="4">
        <v>11000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1679</v>
      </c>
      <c r="Q30" s="4"/>
      <c r="R30" s="4"/>
      <c r="S30" s="4">
        <v>1679</v>
      </c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4">
      <selection activeCell="P51" sqref="P5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9" sqref="P29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166</v>
      </c>
      <c r="R18" s="152"/>
      <c r="S18" s="12"/>
    </row>
    <row r="19" spans="1:19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241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74</v>
      </c>
      <c r="Q21" s="4">
        <v>66</v>
      </c>
      <c r="R21" s="4">
        <v>12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47</v>
      </c>
      <c r="Q22" s="4">
        <v>47</v>
      </c>
      <c r="R22" s="4">
        <v>0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12</v>
      </c>
      <c r="Q24" s="4">
        <v>12</v>
      </c>
      <c r="R24" s="4">
        <v>12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12</v>
      </c>
      <c r="Q25" s="4">
        <v>12</v>
      </c>
      <c r="R25" s="4">
        <v>12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2</v>
      </c>
      <c r="Q27" s="4">
        <v>2</v>
      </c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13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7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4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4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2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Галия Хованова</dc:creator>
  <cp:keywords/>
  <dc:description/>
  <cp:lastModifiedBy>Pc-06</cp:lastModifiedBy>
  <cp:lastPrinted>2022-03-31T11:21:15Z</cp:lastPrinted>
  <dcterms:created xsi:type="dcterms:W3CDTF">2015-09-16T13:44:33Z</dcterms:created>
  <dcterms:modified xsi:type="dcterms:W3CDTF">2022-03-31T11:21:19Z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